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Windows\Documents\PACIFIC SCENTS\HE\"/>
    </mc:Choice>
  </mc:AlternateContent>
  <xr:revisionPtr revIDLastSave="0" documentId="13_ncr:1_{437BA32B-CA8E-4941-9F18-EB8546C79E48}" xr6:coauthVersionLast="47" xr6:coauthVersionMax="47" xr10:uidLastSave="{00000000-0000-0000-0000-000000000000}"/>
  <bookViews>
    <workbookView xWindow="31095" yWindow="1395" windowWidth="24735" windowHeight="13530" xr2:uid="{F821A945-C66B-47FE-AC3B-0F7EB5671107}"/>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4" i="1" l="1"/>
  <c r="E64" i="1" s="1"/>
  <c r="D63" i="1"/>
  <c r="E63" i="1" s="1"/>
  <c r="D62" i="1"/>
  <c r="E62" i="1" s="1"/>
  <c r="D31" i="1"/>
  <c r="E28" i="1" s="1"/>
  <c r="D58" i="1" s="1"/>
  <c r="E58" i="1" s="1"/>
  <c r="F58" i="1" s="1"/>
  <c r="E29" i="1"/>
  <c r="D59" i="1" s="1"/>
  <c r="E59" i="1" s="1"/>
  <c r="F59" i="1" s="1"/>
  <c r="E26" i="1"/>
  <c r="E25" i="1"/>
  <c r="L19" i="1"/>
  <c r="M16" i="1" s="1"/>
  <c r="H19" i="1"/>
  <c r="I15" i="1" s="1"/>
  <c r="D19" i="1"/>
  <c r="E18" i="1" s="1"/>
  <c r="E17" i="1"/>
  <c r="E16" i="1"/>
  <c r="I14" i="1"/>
  <c r="D46" i="1" l="1"/>
  <c r="E46" i="1" s="1"/>
  <c r="F46" i="1" s="1"/>
  <c r="E15" i="1"/>
  <c r="E27" i="1"/>
  <c r="D55" i="1" s="1"/>
  <c r="E55" i="1" s="1"/>
  <c r="F55" i="1" s="1"/>
  <c r="E30" i="1"/>
  <c r="D60" i="1" s="1"/>
  <c r="E60" i="1" s="1"/>
  <c r="F60" i="1" s="1"/>
  <c r="M14" i="1"/>
  <c r="D53" i="1" s="1"/>
  <c r="E53" i="1" s="1"/>
  <c r="F53" i="1" s="1"/>
  <c r="M17" i="1"/>
  <c r="D56" i="1" s="1"/>
  <c r="E56" i="1" s="1"/>
  <c r="F56" i="1" s="1"/>
  <c r="M18" i="1"/>
  <c r="M15" i="1"/>
  <c r="I18" i="1"/>
  <c r="D47" i="1"/>
  <c r="E47" i="1" s="1"/>
  <c r="F47" i="1" s="1"/>
  <c r="I17" i="1"/>
  <c r="D51" i="1" s="1"/>
  <c r="E51" i="1" s="1"/>
  <c r="F51" i="1" s="1"/>
  <c r="I16" i="1"/>
  <c r="I19" i="1" s="1"/>
  <c r="D45" i="1"/>
  <c r="E45" i="1" s="1"/>
  <c r="F45" i="1" s="1"/>
  <c r="D49" i="1"/>
  <c r="E49" i="1" s="1"/>
  <c r="F49" i="1" s="1"/>
  <c r="E14" i="1"/>
  <c r="E19" i="1" s="1"/>
  <c r="E31" i="1"/>
  <c r="D44" i="1"/>
  <c r="E44" i="1" s="1"/>
  <c r="F44" i="1" s="1"/>
  <c r="D48" i="1"/>
  <c r="E48" i="1" s="1"/>
  <c r="F48" i="1" s="1"/>
  <c r="D52" i="1"/>
  <c r="E52" i="1" s="1"/>
  <c r="F52" i="1" s="1"/>
  <c r="D57" i="1" l="1"/>
  <c r="E57" i="1" s="1"/>
  <c r="F57" i="1" s="1"/>
  <c r="M19" i="1"/>
  <c r="D54" i="1"/>
  <c r="E54" i="1" s="1"/>
  <c r="F54" i="1" s="1"/>
  <c r="D50" i="1"/>
  <c r="E50" i="1" s="1"/>
  <c r="F50" i="1" s="1"/>
  <c r="D43" i="1"/>
  <c r="E43" i="1" l="1"/>
  <c r="D65" i="1"/>
  <c r="E65" i="1" l="1"/>
  <c r="F43" i="1"/>
</calcChain>
</file>

<file path=xl/sharedStrings.xml><?xml version="1.0" encoding="utf-8"?>
<sst xmlns="http://schemas.openxmlformats.org/spreadsheetml/2006/main" count="81" uniqueCount="55">
  <si>
    <t>Support</t>
  </si>
  <si>
    <t>ml</t>
  </si>
  <si>
    <t>grammes</t>
  </si>
  <si>
    <t>Total</t>
  </si>
  <si>
    <t>Total amount of perfume to be prepared  (ml or grams)</t>
  </si>
  <si>
    <t>Desired fragrance concentration (%)</t>
  </si>
  <si>
    <t>Drop number</t>
  </si>
  <si>
    <t>To prepare your perfume, choose the desired concentration and quantity of product:</t>
  </si>
  <si>
    <t>Base</t>
  </si>
  <si>
    <t>Heart</t>
  </si>
  <si>
    <t>Top</t>
  </si>
  <si>
    <t>Base + Heart + Top</t>
  </si>
  <si>
    <t>% of total</t>
  </si>
  <si>
    <t>Total number of drops</t>
  </si>
  <si>
    <t>Raw material</t>
  </si>
  <si>
    <t>Number of drops</t>
  </si>
  <si>
    <t>Base Note  1</t>
  </si>
  <si>
    <t>Base Note  2</t>
  </si>
  <si>
    <t>Base Note  3</t>
  </si>
  <si>
    <t>Base Note  4</t>
  </si>
  <si>
    <t>Base Note  5</t>
  </si>
  <si>
    <t>Heart Note  1</t>
  </si>
  <si>
    <t>Heart Note  2</t>
  </si>
  <si>
    <t>Heart Note  3</t>
  </si>
  <si>
    <t>Heart Note  4</t>
  </si>
  <si>
    <t>Heart Note  5</t>
  </si>
  <si>
    <t>Head Note 1</t>
  </si>
  <si>
    <t>Head Note 2</t>
  </si>
  <si>
    <t>Head Note 3</t>
  </si>
  <si>
    <t>Head Note 4</t>
  </si>
  <si>
    <t>Head Note 5</t>
  </si>
  <si>
    <t>Your ideal perfume</t>
  </si>
  <si>
    <t>Quantity (ml)</t>
  </si>
  <si>
    <t>Alcohol</t>
  </si>
  <si>
    <r>
      <rPr>
        <b/>
        <i/>
        <sz val="11"/>
        <color theme="1"/>
        <rFont val="Calibri"/>
        <family val="2"/>
        <scheme val="minor"/>
      </rPr>
      <t>or</t>
    </r>
    <r>
      <rPr>
        <b/>
        <sz val="11"/>
        <color theme="1"/>
        <rFont val="Calibri"/>
        <family val="2"/>
        <scheme val="minor"/>
      </rPr>
      <t xml:space="preserve"> Oil</t>
    </r>
  </si>
  <si>
    <t>Complete the boxes framed in purple with the number of drops you added, as well as the concentration and amount of final fragrance you want.</t>
  </si>
  <si>
    <t>Create your 3 notes  separately: base, heart, top:</t>
  </si>
  <si>
    <t>The table below gives you the quantities of each of the raw materials (in ml and drops) and carrier to use to prepare your final perfume by reproducing the agreement you have composed:</t>
  </si>
  <si>
    <t>Heart Note 1</t>
  </si>
  <si>
    <t>Heart Note 2</t>
  </si>
  <si>
    <t>Heart Note 3</t>
  </si>
  <si>
    <t>Heart Note 4</t>
  </si>
  <si>
    <t>Heart Note 5</t>
  </si>
  <si>
    <t>Top Note 1</t>
  </si>
  <si>
    <t>Top Note 2</t>
  </si>
  <si>
    <t>Top Note 3</t>
  </si>
  <si>
    <t>Top Note 4</t>
  </si>
  <si>
    <t>Top Note 5</t>
  </si>
  <si>
    <t>Minor Note 1</t>
  </si>
  <si>
    <t>Minor Note 2</t>
  </si>
  <si>
    <t>Minor Note 3</t>
  </si>
  <si>
    <r>
      <rPr>
        <b/>
        <i/>
        <sz val="11"/>
        <color theme="1"/>
        <rFont val="Calibri"/>
        <family val="2"/>
        <scheme val="minor"/>
      </rPr>
      <t>or</t>
    </r>
    <r>
      <rPr>
        <b/>
        <sz val="11"/>
        <color theme="1"/>
        <rFont val="Calibri"/>
        <family val="2"/>
        <scheme val="minor"/>
      </rPr>
      <t xml:space="preserve"> Solid</t>
    </r>
  </si>
  <si>
    <t>Perfuming concentrate (parfumery)</t>
  </si>
  <si>
    <t>Compose your final notes by combining your base, heart and top notes, 
and possibly minor notes or corrections:</t>
  </si>
  <si>
    <t>We offer this spreadsheet to help you prepare your own perfume. 
Compose your base, heart and top notes, then your final combination between the 3. 
Then enter these quantities in the tables below. 
Also enter the desired concentration for the final perfume, as well as the quantity to be prepared.
The table "Your ideal perfume" gives you, in ml and drops, the quantities of each raw material (and support) to use to reproduce your agreement and dilute it so as to obtain your final perfume.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</si>
</sst>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sz val="11"/>
      <color theme="1"/>
      <name val="Eras Medium ITC"/>
      <family val="2"/>
    </font>
    <font>
      <b/>
      <i/>
      <sz val="11"/>
      <color rgb="FF7030A0"/>
      <name val="Calibri"/>
      <family val="2"/>
      <scheme val="minor"/>
    </font>
    <font>
      <b/>
      <i/>
      <sz val="14"/>
      <color theme="1"/>
      <name val="Calibri"/>
      <family val="2"/>
      <scheme val="minor"/>
    </font>
    <font>
      <i/>
      <sz val="14"/>
      <color theme="1"/>
      <name val="Calibri"/>
      <family val="2"/>
      <scheme val="minor"/>
    </font>
    <font>
      <b/>
      <i/>
      <sz val="11"/>
      <color theme="1"/>
      <name val="Calibri"/>
      <family val="2"/>
      <scheme val="minor"/>
    </font>
    <font>
      <sz val="8"/>
      <name val="Calibri"/>
      <family val="2"/>
      <scheme val="minor"/>
    </font>
  </fonts>
  <fills count="11">
    <fill>
      <patternFill patternType="none"/>
    </fill>
    <fill>
      <patternFill patternType="gray125"/>
    </fill>
    <fill>
      <patternFill patternType="solid">
        <fgColor rgb="FFFFAD5B"/>
        <bgColor indexed="64"/>
      </patternFill>
    </fill>
    <fill>
      <patternFill patternType="solid">
        <fgColor rgb="FFFF9BC3"/>
        <bgColor indexed="64"/>
      </patternFill>
    </fill>
    <fill>
      <patternFill patternType="solid">
        <fgColor rgb="FFFFFF99"/>
        <bgColor indexed="64"/>
      </patternFill>
    </fill>
    <fill>
      <patternFill patternType="solid">
        <fgColor theme="0" tint="-4.9989318521683403E-2"/>
        <bgColor indexed="64"/>
      </patternFill>
    </fill>
    <fill>
      <patternFill patternType="solid">
        <fgColor rgb="FFD4CAE0"/>
        <bgColor indexed="64"/>
      </patternFill>
    </fill>
    <fill>
      <patternFill patternType="solid">
        <fgColor rgb="FFF9BD8B"/>
        <bgColor indexed="64"/>
      </patternFill>
    </fill>
    <fill>
      <patternFill patternType="solid">
        <fgColor rgb="FFFFB7DB"/>
        <bgColor indexed="64"/>
      </patternFill>
    </fill>
    <fill>
      <patternFill patternType="solid">
        <fgColor rgb="FFFFFFAB"/>
        <bgColor indexed="64"/>
      </patternFill>
    </fill>
    <fill>
      <patternFill patternType="solid">
        <fgColor theme="6" tint="0.79998168889431442"/>
        <bgColor indexed="64"/>
      </patternFill>
    </fill>
  </fills>
  <borders count="34">
    <border>
      <left/>
      <right/>
      <top/>
      <bottom/>
      <diagonal/>
    </border>
    <border>
      <left style="thick">
        <color rgb="FF7030A0"/>
      </left>
      <right/>
      <top style="thick">
        <color rgb="FF7030A0"/>
      </top>
      <bottom style="thick">
        <color rgb="FF7030A0"/>
      </bottom>
      <diagonal/>
    </border>
    <border>
      <left/>
      <right/>
      <top style="thick">
        <color rgb="FF7030A0"/>
      </top>
      <bottom style="thick">
        <color rgb="FF7030A0"/>
      </bottom>
      <diagonal/>
    </border>
    <border>
      <left/>
      <right style="thick">
        <color rgb="FF7030A0"/>
      </right>
      <top style="thick">
        <color rgb="FF7030A0"/>
      </top>
      <bottom style="thick">
        <color rgb="FF7030A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ck">
        <color rgb="FF7030A0"/>
      </left>
      <right style="thick">
        <color rgb="FF7030A0"/>
      </right>
      <top style="thick">
        <color rgb="FF7030A0"/>
      </top>
      <bottom style="thin">
        <color auto="1"/>
      </bottom>
      <diagonal/>
    </border>
    <border>
      <left style="thick">
        <color rgb="FF7030A0"/>
      </left>
      <right style="thick">
        <color rgb="FF7030A0"/>
      </right>
      <top style="thin">
        <color auto="1"/>
      </top>
      <bottom style="thin">
        <color auto="1"/>
      </bottom>
      <diagonal/>
    </border>
    <border>
      <left style="thick">
        <color rgb="FF7030A0"/>
      </left>
      <right style="thick">
        <color rgb="FF7030A0"/>
      </right>
      <top style="thin">
        <color auto="1"/>
      </top>
      <bottom style="thick">
        <color rgb="FF7030A0"/>
      </bottom>
      <diagonal/>
    </border>
    <border>
      <left style="thin">
        <color auto="1"/>
      </left>
      <right style="thin">
        <color auto="1"/>
      </right>
      <top/>
      <bottom style="thin">
        <color auto="1"/>
      </bottom>
      <diagonal/>
    </border>
    <border>
      <left style="thick">
        <color rgb="FF7030A0"/>
      </left>
      <right style="thick">
        <color rgb="FF7030A0"/>
      </right>
      <top style="thick">
        <color rgb="FF7030A0"/>
      </top>
      <bottom style="thin">
        <color rgb="FF7030A0"/>
      </bottom>
      <diagonal/>
    </border>
    <border>
      <left style="thick">
        <color rgb="FF7030A0"/>
      </left>
      <right style="thick">
        <color rgb="FF7030A0"/>
      </right>
      <top style="thin">
        <color rgb="FF7030A0"/>
      </top>
      <bottom style="thin">
        <color rgb="FF7030A0"/>
      </bottom>
      <diagonal/>
    </border>
    <border>
      <left style="thick">
        <color rgb="FF7030A0"/>
      </left>
      <right style="thick">
        <color rgb="FF7030A0"/>
      </right>
      <top style="thin">
        <color rgb="FF7030A0"/>
      </top>
      <bottom style="thick">
        <color rgb="FF7030A0"/>
      </bottom>
      <diagonal/>
    </border>
    <border>
      <left style="thick">
        <color rgb="FF7030A0"/>
      </left>
      <right style="thick">
        <color rgb="FF7030A0"/>
      </right>
      <top style="thick">
        <color rgb="FF7030A0"/>
      </top>
      <bottom style="thick">
        <color rgb="FF7030A0"/>
      </bottom>
      <diagonal/>
    </border>
    <border>
      <left style="medium">
        <color auto="1"/>
      </left>
      <right/>
      <top style="medium">
        <color auto="1"/>
      </top>
      <bottom style="thin">
        <color auto="1"/>
      </bottom>
      <diagonal/>
    </border>
    <border>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bottom style="medium">
        <color auto="1"/>
      </bottom>
      <diagonal/>
    </border>
    <border>
      <left style="thin">
        <color auto="1"/>
      </left>
      <right/>
      <top style="thin">
        <color auto="1"/>
      </top>
      <bottom style="medium">
        <color auto="1"/>
      </bottom>
      <diagonal/>
    </border>
    <border>
      <left style="medium">
        <color auto="1"/>
      </left>
      <right/>
      <top style="thin">
        <color auto="1"/>
      </top>
      <bottom/>
      <diagonal/>
    </border>
  </borders>
  <cellStyleXfs count="1">
    <xf numFmtId="0" fontId="0" fillId="0" borderId="0"/>
  </cellStyleXfs>
  <cellXfs count="91">
    <xf numFmtId="0" fontId="0" fillId="0" borderId="0" xfId="0"/>
    <xf numFmtId="0" fontId="0" fillId="0" borderId="0" xfId="0" applyAlignment="1">
      <alignment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0" fillId="0" borderId="4" xfId="0" applyBorder="1" applyAlignment="1">
      <alignment horizontal="center" vertical="center" wrapText="1"/>
    </xf>
    <xf numFmtId="0" fontId="0" fillId="0" borderId="9" xfId="0" applyBorder="1" applyAlignment="1">
      <alignment horizontal="center" vertical="center" wrapText="1"/>
    </xf>
    <xf numFmtId="10" fontId="0" fillId="0" borderId="6" xfId="0" applyNumberForma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1" fillId="5" borderId="7" xfId="0" applyFont="1" applyFill="1" applyBorder="1" applyAlignment="1">
      <alignment horizontal="center" vertical="center" wrapText="1"/>
    </xf>
    <xf numFmtId="0" fontId="0" fillId="5" borderId="12" xfId="0" applyFill="1" applyBorder="1" applyAlignment="1">
      <alignment horizontal="center" vertical="center" wrapText="1"/>
    </xf>
    <xf numFmtId="10" fontId="0" fillId="5" borderId="7" xfId="0" applyNumberFormat="1" applyFill="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1" fillId="0" borderId="4" xfId="0" applyFont="1" applyBorder="1" applyAlignment="1">
      <alignment horizontal="center" vertical="center" wrapText="1"/>
    </xf>
    <xf numFmtId="9" fontId="0" fillId="0" borderId="16" xfId="0" applyNumberFormat="1" applyBorder="1" applyAlignment="1">
      <alignment horizontal="center" vertical="center" wrapText="1"/>
    </xf>
    <xf numFmtId="10" fontId="0" fillId="0" borderId="0" xfId="0" applyNumberFormat="1" applyAlignment="1">
      <alignment horizontal="center" vertical="center" wrapText="1"/>
    </xf>
    <xf numFmtId="0" fontId="0" fillId="0" borderId="0" xfId="0" applyAlignment="1">
      <alignment horizontal="center" vertical="center" wrapText="1"/>
    </xf>
    <xf numFmtId="0" fontId="0" fillId="0" borderId="16" xfId="0"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10" fontId="0" fillId="7" borderId="26" xfId="0" applyNumberFormat="1" applyFill="1" applyBorder="1" applyAlignment="1">
      <alignment horizontal="center" vertical="center" wrapText="1"/>
    </xf>
    <xf numFmtId="2" fontId="0" fillId="7" borderId="26" xfId="0" applyNumberFormat="1" applyFill="1" applyBorder="1" applyAlignment="1">
      <alignment horizontal="center" vertical="center" wrapText="1"/>
    </xf>
    <xf numFmtId="1" fontId="0" fillId="7" borderId="27" xfId="0" applyNumberFormat="1" applyFill="1" applyBorder="1" applyAlignment="1">
      <alignment horizontal="center" vertical="center" wrapText="1"/>
    </xf>
    <xf numFmtId="10" fontId="0" fillId="7" borderId="7" xfId="0" applyNumberFormat="1" applyFill="1" applyBorder="1" applyAlignment="1">
      <alignment horizontal="center" vertical="center" wrapText="1"/>
    </xf>
    <xf numFmtId="2" fontId="0" fillId="7" borderId="7" xfId="0" applyNumberFormat="1" applyFill="1" applyBorder="1" applyAlignment="1">
      <alignment horizontal="center" vertical="center" wrapText="1"/>
    </xf>
    <xf numFmtId="1" fontId="0" fillId="7" borderId="29" xfId="0" applyNumberFormat="1" applyFill="1" applyBorder="1" applyAlignment="1">
      <alignment horizontal="center" vertical="center" wrapText="1"/>
    </xf>
    <xf numFmtId="0" fontId="0" fillId="8" borderId="4" xfId="0" applyFill="1" applyBorder="1" applyAlignment="1">
      <alignment horizontal="center" vertical="center" wrapText="1"/>
    </xf>
    <xf numFmtId="10" fontId="0" fillId="8" borderId="7" xfId="0" applyNumberFormat="1" applyFill="1" applyBorder="1" applyAlignment="1">
      <alignment horizontal="center" vertical="center" wrapText="1"/>
    </xf>
    <xf numFmtId="2" fontId="0" fillId="8" borderId="7" xfId="0" applyNumberFormat="1" applyFill="1" applyBorder="1" applyAlignment="1">
      <alignment horizontal="center" vertical="center" wrapText="1"/>
    </xf>
    <xf numFmtId="1" fontId="0" fillId="8" borderId="29" xfId="0" applyNumberFormat="1" applyFill="1" applyBorder="1" applyAlignment="1">
      <alignment horizontal="center" vertical="center" wrapText="1"/>
    </xf>
    <xf numFmtId="0" fontId="0" fillId="9" borderId="4" xfId="0" applyFill="1" applyBorder="1" applyAlignment="1">
      <alignment horizontal="center" vertical="center" wrapText="1"/>
    </xf>
    <xf numFmtId="10" fontId="0" fillId="9" borderId="7" xfId="0" applyNumberFormat="1" applyFill="1" applyBorder="1" applyAlignment="1">
      <alignment horizontal="center" vertical="center" wrapText="1"/>
    </xf>
    <xf numFmtId="2" fontId="0" fillId="9" borderId="7" xfId="0" applyNumberFormat="1" applyFill="1" applyBorder="1" applyAlignment="1">
      <alignment horizontal="center" vertical="center" wrapText="1"/>
    </xf>
    <xf numFmtId="1" fontId="0" fillId="9" borderId="29" xfId="0" applyNumberFormat="1" applyFill="1" applyBorder="1" applyAlignment="1">
      <alignment horizontal="center" vertical="center" wrapText="1"/>
    </xf>
    <xf numFmtId="10" fontId="0" fillId="9" borderId="8" xfId="0" applyNumberFormat="1" applyFill="1" applyBorder="1" applyAlignment="1">
      <alignment horizontal="center" vertical="center" wrapText="1"/>
    </xf>
    <xf numFmtId="2" fontId="0" fillId="9" borderId="8" xfId="0" applyNumberFormat="1" applyFill="1" applyBorder="1" applyAlignment="1">
      <alignment horizontal="center" vertical="center" wrapText="1"/>
    </xf>
    <xf numFmtId="1" fontId="0" fillId="9" borderId="30" xfId="0" applyNumberFormat="1" applyFill="1" applyBorder="1" applyAlignment="1">
      <alignment horizontal="center" vertical="center" wrapText="1"/>
    </xf>
    <xf numFmtId="0" fontId="0" fillId="10" borderId="7" xfId="0" applyFill="1" applyBorder="1" applyAlignment="1">
      <alignment horizontal="center" vertical="center" wrapText="1"/>
    </xf>
    <xf numFmtId="10" fontId="0" fillId="10" borderId="7" xfId="0" applyNumberFormat="1" applyFill="1" applyBorder="1" applyAlignment="1">
      <alignment horizontal="center" vertical="center" wrapText="1"/>
    </xf>
    <xf numFmtId="2" fontId="0" fillId="10" borderId="7" xfId="0" applyNumberFormat="1" applyFill="1" applyBorder="1" applyAlignment="1">
      <alignment horizontal="center" vertical="center" wrapText="1"/>
    </xf>
    <xf numFmtId="1" fontId="0" fillId="10" borderId="29" xfId="0" applyNumberFormat="1" applyFill="1" applyBorder="1" applyAlignment="1">
      <alignment horizontal="center" vertical="center" wrapText="1"/>
    </xf>
    <xf numFmtId="10" fontId="0" fillId="10" borderId="21" xfId="0" applyNumberFormat="1" applyFill="1" applyBorder="1" applyAlignment="1">
      <alignment horizontal="center" vertical="center" wrapText="1"/>
    </xf>
    <xf numFmtId="2" fontId="0" fillId="10" borderId="21" xfId="0" applyNumberFormat="1" applyFill="1" applyBorder="1" applyAlignment="1">
      <alignment horizontal="center" vertical="center" wrapText="1"/>
    </xf>
    <xf numFmtId="1" fontId="0" fillId="10" borderId="23" xfId="0" applyNumberFormat="1" applyFill="1" applyBorder="1" applyAlignment="1">
      <alignment horizontal="center" vertical="center" wrapText="1"/>
    </xf>
    <xf numFmtId="0" fontId="5" fillId="0" borderId="0" xfId="0" applyFont="1" applyAlignment="1">
      <alignment vertical="center" textRotation="90" wrapText="1"/>
    </xf>
    <xf numFmtId="2" fontId="0" fillId="0" borderId="0" xfId="0" applyNumberFormat="1" applyAlignment="1">
      <alignment horizontal="center" vertical="center" wrapText="1"/>
    </xf>
    <xf numFmtId="1" fontId="0" fillId="0" borderId="0" xfId="0" applyNumberFormat="1" applyAlignment="1">
      <alignment horizontal="center" vertical="center" wrapText="1"/>
    </xf>
    <xf numFmtId="0" fontId="1" fillId="5" borderId="26" xfId="0" applyFont="1" applyFill="1" applyBorder="1" applyAlignment="1">
      <alignment horizontal="center" vertical="center" wrapText="1"/>
    </xf>
    <xf numFmtId="10" fontId="0" fillId="5" borderId="26" xfId="0" applyNumberFormat="1" applyFill="1" applyBorder="1" applyAlignment="1">
      <alignment horizontal="center" vertical="center" wrapText="1"/>
    </xf>
    <xf numFmtId="0" fontId="0" fillId="5" borderId="25" xfId="0" applyFill="1" applyBorder="1" applyAlignment="1">
      <alignment horizontal="center" vertical="center" wrapText="1"/>
    </xf>
    <xf numFmtId="0" fontId="0" fillId="5" borderId="27" xfId="0" applyFill="1" applyBorder="1" applyAlignment="1">
      <alignment horizontal="left" vertical="center" wrapText="1"/>
    </xf>
    <xf numFmtId="0" fontId="0" fillId="5" borderId="4" xfId="0" applyFill="1" applyBorder="1" applyAlignment="1">
      <alignment horizontal="center" vertical="center" wrapText="1"/>
    </xf>
    <xf numFmtId="0" fontId="0" fillId="5" borderId="29" xfId="0" applyFill="1" applyBorder="1" applyAlignment="1">
      <alignment horizontal="left" vertical="center" wrapText="1"/>
    </xf>
    <xf numFmtId="0" fontId="1" fillId="5" borderId="21" xfId="0" applyFont="1" applyFill="1" applyBorder="1" applyAlignment="1">
      <alignment horizontal="center" vertical="center" wrapText="1"/>
    </xf>
    <xf numFmtId="10" fontId="0" fillId="5" borderId="21" xfId="0" applyNumberFormat="1" applyFill="1" applyBorder="1" applyAlignment="1">
      <alignment horizontal="center" vertical="center" wrapText="1"/>
    </xf>
    <xf numFmtId="0" fontId="0" fillId="5" borderId="32" xfId="0" applyFill="1" applyBorder="1" applyAlignment="1">
      <alignment horizontal="center" vertical="center" wrapText="1"/>
    </xf>
    <xf numFmtId="0" fontId="0" fillId="5" borderId="23" xfId="0" applyFill="1" applyBorder="1" applyAlignment="1">
      <alignment horizontal="left" vertical="center" wrapText="1"/>
    </xf>
    <xf numFmtId="0" fontId="4" fillId="0" borderId="24" xfId="0" applyFont="1" applyBorder="1" applyAlignment="1">
      <alignment vertical="center" textRotation="90" wrapText="1"/>
    </xf>
    <xf numFmtId="0" fontId="4" fillId="0" borderId="28" xfId="0" applyFont="1" applyBorder="1" applyAlignment="1">
      <alignment vertical="center" textRotation="90" wrapText="1"/>
    </xf>
    <xf numFmtId="0" fontId="4" fillId="0" borderId="31" xfId="0" applyFont="1" applyBorder="1" applyAlignment="1">
      <alignment vertical="center" textRotation="90" wrapText="1"/>
    </xf>
    <xf numFmtId="0" fontId="2" fillId="0" borderId="0" xfId="0" applyFont="1" applyAlignment="1">
      <alignment vertical="center" wrapText="1"/>
    </xf>
    <xf numFmtId="0" fontId="3" fillId="0" borderId="0" xfId="0" applyFont="1" applyAlignment="1">
      <alignment vertical="center" wrapText="1"/>
    </xf>
    <xf numFmtId="0" fontId="0" fillId="0" borderId="0" xfId="0" applyAlignment="1">
      <alignment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0" borderId="6" xfId="0" applyFont="1" applyBorder="1" applyAlignment="1">
      <alignment vertical="center" wrapText="1"/>
    </xf>
    <xf numFmtId="0" fontId="4" fillId="6" borderId="4"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5" fillId="6" borderId="24" xfId="0" applyFont="1" applyFill="1" applyBorder="1" applyAlignment="1">
      <alignment vertical="center" textRotation="90" wrapText="1"/>
    </xf>
    <xf numFmtId="0" fontId="5" fillId="6" borderId="28" xfId="0" applyFont="1" applyFill="1" applyBorder="1" applyAlignment="1">
      <alignment vertical="center" textRotation="90" wrapText="1"/>
    </xf>
    <xf numFmtId="0" fontId="0" fillId="6" borderId="28" xfId="0" applyFill="1" applyBorder="1" applyAlignment="1">
      <alignment vertical="center" textRotation="90" wrapText="1"/>
    </xf>
    <xf numFmtId="0" fontId="0" fillId="6" borderId="31" xfId="0" applyFill="1" applyBorder="1" applyAlignment="1">
      <alignment vertical="center" textRotation="90"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1" fillId="0" borderId="33" xfId="0" applyFont="1" applyBorder="1" applyAlignment="1">
      <alignment horizontal="center" vertical="center" wrapText="1"/>
    </xf>
    <xf numFmtId="0" fontId="0" fillId="7" borderId="7" xfId="0" applyFill="1" applyBorder="1" applyAlignment="1">
      <alignment horizontal="center" vertical="center" wrapText="1"/>
    </xf>
    <xf numFmtId="0" fontId="0" fillId="7" borderId="26" xfId="0"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885825</xdr:colOff>
      <xdr:row>34</xdr:row>
      <xdr:rowOff>0</xdr:rowOff>
    </xdr:from>
    <xdr:to>
      <xdr:col>7</xdr:col>
      <xdr:colOff>781050</xdr:colOff>
      <xdr:row>36</xdr:row>
      <xdr:rowOff>419100</xdr:rowOff>
    </xdr:to>
    <xdr:sp macro="" textlink="">
      <xdr:nvSpPr>
        <xdr:cNvPr id="3" name="ZoneTexte 1">
          <a:extLst>
            <a:ext uri="{FF2B5EF4-FFF2-40B4-BE49-F238E27FC236}">
              <a16:creationId xmlns:a16="http://schemas.microsoft.com/office/drawing/2014/main" id="{DEAAD408-E088-447F-8DF1-B5A966766885}"/>
            </a:ext>
          </a:extLst>
        </xdr:cNvPr>
        <xdr:cNvSpPr txBox="1"/>
      </xdr:nvSpPr>
      <xdr:spPr>
        <a:xfrm>
          <a:off x="3733800" y="10106025"/>
          <a:ext cx="2828925" cy="1295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FR" sz="1100" b="1" i="1"/>
            <a:t>Recommanded</a:t>
          </a:r>
          <a:r>
            <a:rPr lang="fr-FR" sz="1100" b="1" i="1" baseline="0"/>
            <a:t> </a:t>
          </a:r>
          <a:r>
            <a:rPr lang="fr-FR" sz="1100" b="1" i="1"/>
            <a:t>Concentrations:</a:t>
          </a:r>
        </a:p>
        <a:p>
          <a:r>
            <a:rPr lang="fr-FR" sz="1100" i="1"/>
            <a:t>-  </a:t>
          </a:r>
          <a:r>
            <a:rPr lang="fr-FR" sz="1100" i="1">
              <a:solidFill>
                <a:schemeClr val="dk1"/>
              </a:solidFill>
              <a:latin typeface="+mn-lt"/>
              <a:ea typeface="+mn-ea"/>
              <a:cs typeface="+mn-cs"/>
            </a:rPr>
            <a:t>perfume extract  : </a:t>
          </a:r>
          <a:r>
            <a:rPr lang="fr-FR" sz="1100" i="1"/>
            <a:t>15 à 30</a:t>
          </a:r>
          <a:r>
            <a:rPr lang="fr-FR" sz="1100" i="1" baseline="0"/>
            <a:t> </a:t>
          </a:r>
          <a:r>
            <a:rPr lang="fr-FR" sz="1100" i="1"/>
            <a:t>% </a:t>
          </a:r>
          <a:endParaRPr lang="fr-FR" sz="1100" i="1">
            <a:solidFill>
              <a:schemeClr val="dk1"/>
            </a:solidFill>
            <a:latin typeface="+mn-lt"/>
            <a:ea typeface="+mn-ea"/>
            <a:cs typeface="+mn-cs"/>
          </a:endParaRPr>
        </a:p>
        <a:p>
          <a:r>
            <a:rPr lang="fr-FR" sz="1100" i="1">
              <a:solidFill>
                <a:schemeClr val="dk1"/>
              </a:solidFill>
              <a:latin typeface="+mn-lt"/>
              <a:ea typeface="+mn-ea"/>
              <a:cs typeface="+mn-cs"/>
            </a:rPr>
            <a:t>-  eau de parfum : 8 à 20 %</a:t>
          </a:r>
          <a:r>
            <a:rPr lang="fr-FR" sz="1100" i="1" baseline="0">
              <a:solidFill>
                <a:schemeClr val="dk1"/>
              </a:solidFill>
              <a:latin typeface="+mn-lt"/>
              <a:ea typeface="+mn-ea"/>
              <a:cs typeface="+mn-cs"/>
            </a:rPr>
            <a:t> </a:t>
          </a:r>
          <a:endParaRPr lang="fr-FR" sz="1100" i="1">
            <a:solidFill>
              <a:schemeClr val="dk1"/>
            </a:solidFill>
            <a:latin typeface="+mn-lt"/>
            <a:ea typeface="+mn-ea"/>
            <a:cs typeface="+mn-cs"/>
          </a:endParaRPr>
        </a:p>
        <a:p>
          <a:r>
            <a:rPr lang="fr-FR" sz="1100" i="1">
              <a:solidFill>
                <a:schemeClr val="dk1"/>
              </a:solidFill>
              <a:latin typeface="+mn-lt"/>
              <a:ea typeface="+mn-ea"/>
              <a:cs typeface="+mn-cs"/>
            </a:rPr>
            <a:t>- </a:t>
          </a:r>
          <a:r>
            <a:rPr lang="fr-FR" sz="1100" i="1" baseline="0">
              <a:solidFill>
                <a:schemeClr val="dk1"/>
              </a:solidFill>
              <a:latin typeface="+mn-lt"/>
              <a:ea typeface="+mn-ea"/>
              <a:cs typeface="+mn-cs"/>
            </a:rPr>
            <a:t> </a:t>
          </a:r>
          <a:r>
            <a:rPr lang="fr-FR" sz="1100" i="1">
              <a:solidFill>
                <a:schemeClr val="dk1"/>
              </a:solidFill>
              <a:latin typeface="+mn-lt"/>
              <a:ea typeface="+mn-ea"/>
              <a:cs typeface="+mn-cs"/>
            </a:rPr>
            <a:t>eau de toilette : 6 à 12 %</a:t>
          </a:r>
        </a:p>
        <a:p>
          <a:r>
            <a:rPr lang="fr-FR" sz="1100" i="1">
              <a:solidFill>
                <a:schemeClr val="dk1"/>
              </a:solidFill>
              <a:latin typeface="+mn-lt"/>
              <a:ea typeface="+mn-ea"/>
              <a:cs typeface="+mn-cs"/>
            </a:rPr>
            <a:t>- </a:t>
          </a:r>
          <a:r>
            <a:rPr lang="fr-FR" sz="1100" i="1" baseline="0">
              <a:solidFill>
                <a:schemeClr val="dk1"/>
              </a:solidFill>
              <a:latin typeface="+mn-lt"/>
              <a:ea typeface="+mn-ea"/>
              <a:cs typeface="+mn-cs"/>
            </a:rPr>
            <a:t> </a:t>
          </a:r>
          <a:r>
            <a:rPr lang="fr-FR" sz="1100" i="1">
              <a:solidFill>
                <a:schemeClr val="dk1"/>
              </a:solidFill>
              <a:latin typeface="+mn-lt"/>
              <a:ea typeface="+mn-ea"/>
              <a:cs typeface="+mn-cs"/>
            </a:rPr>
            <a:t>fresh water</a:t>
          </a:r>
          <a:r>
            <a:rPr lang="fr-FR" sz="1100" i="1" baseline="0">
              <a:solidFill>
                <a:schemeClr val="dk1"/>
              </a:solidFill>
              <a:latin typeface="+mn-lt"/>
              <a:ea typeface="+mn-ea"/>
              <a:cs typeface="+mn-cs"/>
            </a:rPr>
            <a:t>: 3 à</a:t>
          </a:r>
          <a:r>
            <a:rPr lang="fr-FR" sz="1100" i="1">
              <a:solidFill>
                <a:schemeClr val="dk1"/>
              </a:solidFill>
              <a:latin typeface="+mn-lt"/>
              <a:ea typeface="+mn-ea"/>
              <a:cs typeface="+mn-cs"/>
            </a:rPr>
            <a:t> 8 %</a:t>
          </a:r>
        </a:p>
        <a:p>
          <a:r>
            <a:rPr lang="fr-FR" sz="1100" i="1">
              <a:solidFill>
                <a:schemeClr val="dk1"/>
              </a:solidFill>
              <a:latin typeface="+mn-lt"/>
              <a:ea typeface="+mn-ea"/>
              <a:cs typeface="+mn-cs"/>
            </a:rPr>
            <a:t>-</a:t>
          </a:r>
          <a:r>
            <a:rPr lang="fr-FR" sz="1100" i="1" baseline="0">
              <a:solidFill>
                <a:schemeClr val="dk1"/>
              </a:solidFill>
              <a:latin typeface="+mn-lt"/>
              <a:ea typeface="+mn-ea"/>
              <a:cs typeface="+mn-cs"/>
            </a:rPr>
            <a:t>  oily perfume  :  3 à 15 %</a:t>
          </a:r>
        </a:p>
        <a:p>
          <a:r>
            <a:rPr lang="fr-FR" sz="1100" i="1" baseline="0">
              <a:solidFill>
                <a:schemeClr val="dk1"/>
              </a:solidFill>
              <a:latin typeface="+mn-lt"/>
              <a:ea typeface="+mn-ea"/>
              <a:cs typeface="+mn-cs"/>
            </a:rPr>
            <a:t>-  Concrete : 5 à 30 %</a:t>
          </a:r>
          <a:endParaRPr lang="fr-FR" sz="1100" i="1">
            <a:solidFill>
              <a:schemeClr val="dk1"/>
            </a:solidFill>
            <a:latin typeface="+mn-lt"/>
            <a:ea typeface="+mn-ea"/>
            <a:cs typeface="+mn-cs"/>
          </a:endParaRPr>
        </a:p>
        <a:p>
          <a:endParaRPr lang="fr-FR"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48257-F197-40CD-862A-E2A696AAB786}">
  <dimension ref="B6:M66"/>
  <sheetViews>
    <sheetView tabSelected="1" workbookViewId="0">
      <selection activeCell="B6" sqref="B6"/>
    </sheetView>
  </sheetViews>
  <sheetFormatPr defaultRowHeight="15" x14ac:dyDescent="0.25"/>
  <cols>
    <col min="3" max="3" width="22.5703125" customWidth="1"/>
    <col min="4" max="4" width="14" customWidth="1"/>
    <col min="6" max="6" width="14.140625" customWidth="1"/>
    <col min="7" max="7" width="14.28515625" customWidth="1"/>
    <col min="8" max="8" width="14.7109375" customWidth="1"/>
    <col min="9" max="9" width="10.7109375" customWidth="1"/>
    <col min="11" max="11" width="14.42578125" customWidth="1"/>
    <col min="12" max="12" width="17.140625" customWidth="1"/>
    <col min="13" max="13" width="10.85546875" customWidth="1"/>
  </cols>
  <sheetData>
    <row r="6" spans="3:13" s="1" customFormat="1" ht="106.5" customHeight="1" x14ac:dyDescent="0.25">
      <c r="C6" s="63" t="s">
        <v>54</v>
      </c>
      <c r="D6" s="63"/>
      <c r="E6" s="63"/>
      <c r="F6" s="63"/>
      <c r="G6" s="63"/>
      <c r="H6" s="63"/>
      <c r="I6" s="63"/>
      <c r="J6" s="63"/>
      <c r="K6" s="63"/>
      <c r="L6" s="63"/>
      <c r="M6" s="63"/>
    </row>
    <row r="7" spans="3:13" s="1" customFormat="1" ht="21.75" customHeight="1" thickBot="1" x14ac:dyDescent="0.3"/>
    <row r="8" spans="3:13" s="1" customFormat="1" ht="56.25" customHeight="1" thickTop="1" thickBot="1" x14ac:dyDescent="0.3">
      <c r="C8" s="85" t="s">
        <v>35</v>
      </c>
      <c r="D8" s="86"/>
      <c r="E8" s="86"/>
      <c r="F8" s="86"/>
      <c r="G8" s="86"/>
      <c r="H8" s="87"/>
    </row>
    <row r="9" spans="3:13" s="1" customFormat="1" ht="21.75" customHeight="1" thickTop="1" x14ac:dyDescent="0.25"/>
    <row r="10" spans="3:13" s="1" customFormat="1" ht="21.75" customHeight="1" x14ac:dyDescent="0.25">
      <c r="C10" s="64" t="s">
        <v>36</v>
      </c>
      <c r="D10" s="65"/>
      <c r="E10" s="65"/>
      <c r="F10" s="65"/>
      <c r="G10" s="65"/>
    </row>
    <row r="11" spans="3:13" s="1" customFormat="1" ht="11.25" customHeight="1" x14ac:dyDescent="0.25"/>
    <row r="12" spans="3:13" s="1" customFormat="1" ht="21.75" customHeight="1" x14ac:dyDescent="0.25">
      <c r="C12" s="66" t="s">
        <v>8</v>
      </c>
      <c r="D12" s="67"/>
      <c r="E12" s="68"/>
      <c r="G12" s="69" t="s">
        <v>9</v>
      </c>
      <c r="H12" s="70"/>
      <c r="I12" s="68"/>
      <c r="K12" s="71" t="s">
        <v>10</v>
      </c>
      <c r="L12" s="72"/>
      <c r="M12" s="73"/>
    </row>
    <row r="13" spans="3:13" s="1" customFormat="1" ht="38.25" customHeight="1" thickBot="1" x14ac:dyDescent="0.3">
      <c r="C13" s="2" t="s">
        <v>14</v>
      </c>
      <c r="D13" s="3" t="s">
        <v>15</v>
      </c>
      <c r="E13" s="2" t="s">
        <v>12</v>
      </c>
      <c r="G13" s="2" t="s">
        <v>14</v>
      </c>
      <c r="H13" s="3" t="s">
        <v>15</v>
      </c>
      <c r="I13" s="2" t="s">
        <v>12</v>
      </c>
      <c r="K13" s="2" t="s">
        <v>14</v>
      </c>
      <c r="L13" s="3" t="s">
        <v>15</v>
      </c>
      <c r="M13" s="2" t="s">
        <v>12</v>
      </c>
    </row>
    <row r="14" spans="3:13" s="1" customFormat="1" ht="18.75" customHeight="1" thickTop="1" x14ac:dyDescent="0.25">
      <c r="C14" s="4" t="s">
        <v>16</v>
      </c>
      <c r="D14" s="5"/>
      <c r="E14" s="6" t="str">
        <f t="shared" ref="E14:E18" si="0">IF(AND(D$19&lt;&gt;0,D14&lt;&gt;""),D14/D$19,"")</f>
        <v/>
      </c>
      <c r="G14" s="4" t="s">
        <v>21</v>
      </c>
      <c r="H14" s="5"/>
      <c r="I14" s="6" t="str">
        <f t="shared" ref="I14:I18" si="1">IF(AND(H$19&lt;&gt;0,H14&lt;&gt;""),H14/H$19,"")</f>
        <v/>
      </c>
      <c r="K14" s="4" t="s">
        <v>26</v>
      </c>
      <c r="L14" s="5"/>
      <c r="M14" s="6" t="str">
        <f t="shared" ref="M14:M18" si="2">IF(AND(L$19&lt;&gt;0,L14&lt;&gt;""),L14/L$19,"")</f>
        <v/>
      </c>
    </row>
    <row r="15" spans="3:13" s="1" customFormat="1" ht="18.75" customHeight="1" x14ac:dyDescent="0.25">
      <c r="C15" s="4" t="s">
        <v>17</v>
      </c>
      <c r="D15" s="7"/>
      <c r="E15" s="6" t="str">
        <f t="shared" si="0"/>
        <v/>
      </c>
      <c r="G15" s="4" t="s">
        <v>22</v>
      </c>
      <c r="H15" s="7"/>
      <c r="I15" s="6" t="str">
        <f t="shared" si="1"/>
        <v/>
      </c>
      <c r="K15" s="4" t="s">
        <v>27</v>
      </c>
      <c r="L15" s="7"/>
      <c r="M15" s="6" t="str">
        <f t="shared" si="2"/>
        <v/>
      </c>
    </row>
    <row r="16" spans="3:13" s="1" customFormat="1" ht="18.75" customHeight="1" x14ac:dyDescent="0.25">
      <c r="C16" s="4" t="s">
        <v>18</v>
      </c>
      <c r="D16" s="7"/>
      <c r="E16" s="6" t="str">
        <f t="shared" si="0"/>
        <v/>
      </c>
      <c r="G16" s="4" t="s">
        <v>23</v>
      </c>
      <c r="H16" s="7"/>
      <c r="I16" s="6" t="str">
        <f t="shared" si="1"/>
        <v/>
      </c>
      <c r="K16" s="4" t="s">
        <v>28</v>
      </c>
      <c r="L16" s="7"/>
      <c r="M16" s="6" t="str">
        <f t="shared" si="2"/>
        <v/>
      </c>
    </row>
    <row r="17" spans="3:13" s="1" customFormat="1" ht="18.75" customHeight="1" x14ac:dyDescent="0.25">
      <c r="C17" s="4" t="s">
        <v>19</v>
      </c>
      <c r="D17" s="7"/>
      <c r="E17" s="6" t="str">
        <f>IF(AND(D$19&lt;&gt;0,D17&lt;&gt;""),D17/D$19,"")</f>
        <v/>
      </c>
      <c r="G17" s="4" t="s">
        <v>24</v>
      </c>
      <c r="H17" s="7"/>
      <c r="I17" s="6" t="str">
        <f>IF(AND(H$19&lt;&gt;0,H17&lt;&gt;""),H17/H$19,"")</f>
        <v/>
      </c>
      <c r="K17" s="4" t="s">
        <v>29</v>
      </c>
      <c r="L17" s="7"/>
      <c r="M17" s="6" t="str">
        <f>IF(AND(L$19&lt;&gt;0,L17&lt;&gt;""),L17/L$19,"")</f>
        <v/>
      </c>
    </row>
    <row r="18" spans="3:13" s="1" customFormat="1" ht="18.75" customHeight="1" thickBot="1" x14ac:dyDescent="0.3">
      <c r="C18" s="4" t="s">
        <v>20</v>
      </c>
      <c r="D18" s="8"/>
      <c r="E18" s="6" t="str">
        <f t="shared" si="0"/>
        <v/>
      </c>
      <c r="G18" s="4" t="s">
        <v>25</v>
      </c>
      <c r="H18" s="8"/>
      <c r="I18" s="6" t="str">
        <f t="shared" si="1"/>
        <v/>
      </c>
      <c r="K18" s="4" t="s">
        <v>30</v>
      </c>
      <c r="L18" s="8"/>
      <c r="M18" s="6" t="str">
        <f t="shared" si="2"/>
        <v/>
      </c>
    </row>
    <row r="19" spans="3:13" s="1" customFormat="1" ht="38.25" customHeight="1" thickTop="1" x14ac:dyDescent="0.25">
      <c r="C19" s="9" t="s">
        <v>13</v>
      </c>
      <c r="D19" s="10">
        <f>SUM(D14:D18)</f>
        <v>0</v>
      </c>
      <c r="E19" s="11">
        <f>SUM(E14:E18)</f>
        <v>0</v>
      </c>
      <c r="G19" s="9" t="s">
        <v>13</v>
      </c>
      <c r="H19" s="10">
        <f>SUM(H14:H18)</f>
        <v>0</v>
      </c>
      <c r="I19" s="11">
        <f>SUM(I14:I18)</f>
        <v>0</v>
      </c>
      <c r="K19" s="9" t="s">
        <v>13</v>
      </c>
      <c r="L19" s="10">
        <f>SUM(L14:L18)</f>
        <v>0</v>
      </c>
      <c r="M19" s="11">
        <f>SUM(M14:M18)</f>
        <v>0</v>
      </c>
    </row>
    <row r="20" spans="3:13" s="1" customFormat="1" ht="25.5" customHeight="1" x14ac:dyDescent="0.25"/>
    <row r="21" spans="3:13" s="1" customFormat="1" ht="30" customHeight="1" x14ac:dyDescent="0.25">
      <c r="C21" s="64" t="s">
        <v>53</v>
      </c>
      <c r="D21" s="64"/>
      <c r="E21" s="64"/>
      <c r="F21" s="64"/>
      <c r="G21" s="64"/>
    </row>
    <row r="22" spans="3:13" s="1" customFormat="1" ht="12" customHeight="1" x14ac:dyDescent="0.25"/>
    <row r="23" spans="3:13" s="1" customFormat="1" ht="21.75" customHeight="1" x14ac:dyDescent="0.25">
      <c r="C23" s="74" t="s">
        <v>11</v>
      </c>
      <c r="D23" s="75"/>
      <c r="E23" s="76"/>
    </row>
    <row r="24" spans="3:13" s="1" customFormat="1" ht="31.5" customHeight="1" thickBot="1" x14ac:dyDescent="0.3">
      <c r="C24" s="2" t="s">
        <v>14</v>
      </c>
      <c r="D24" s="3" t="s">
        <v>6</v>
      </c>
      <c r="E24" s="2" t="s">
        <v>12</v>
      </c>
    </row>
    <row r="25" spans="3:13" s="1" customFormat="1" ht="16.5" customHeight="1" thickTop="1" x14ac:dyDescent="0.25">
      <c r="C25" s="4" t="s">
        <v>8</v>
      </c>
      <c r="D25" s="12"/>
      <c r="E25" s="6" t="str">
        <f>IF(AND(D$31&lt;&gt;0, D25&lt;&gt;""),D25/D$31,"")</f>
        <v/>
      </c>
    </row>
    <row r="26" spans="3:13" s="1" customFormat="1" ht="16.5" customHeight="1" x14ac:dyDescent="0.25">
      <c r="C26" s="4" t="s">
        <v>9</v>
      </c>
      <c r="D26" s="13"/>
      <c r="E26" s="6" t="str">
        <f t="shared" ref="E26:E30" si="3">IF(AND(D$31&lt;&gt;0, D26&lt;&gt;""),D26/D$31,"")</f>
        <v/>
      </c>
    </row>
    <row r="27" spans="3:13" s="1" customFormat="1" ht="16.5" customHeight="1" x14ac:dyDescent="0.25">
      <c r="C27" s="4" t="s">
        <v>10</v>
      </c>
      <c r="D27" s="13"/>
      <c r="E27" s="6" t="str">
        <f t="shared" si="3"/>
        <v/>
      </c>
    </row>
    <row r="28" spans="3:13" s="1" customFormat="1" ht="16.5" customHeight="1" x14ac:dyDescent="0.25">
      <c r="C28" s="4" t="s">
        <v>48</v>
      </c>
      <c r="D28" s="13"/>
      <c r="E28" s="6" t="str">
        <f t="shared" si="3"/>
        <v/>
      </c>
    </row>
    <row r="29" spans="3:13" s="1" customFormat="1" ht="16.5" customHeight="1" x14ac:dyDescent="0.25">
      <c r="C29" s="4" t="s">
        <v>49</v>
      </c>
      <c r="D29" s="13"/>
      <c r="E29" s="6" t="str">
        <f t="shared" si="3"/>
        <v/>
      </c>
    </row>
    <row r="30" spans="3:13" s="1" customFormat="1" ht="16.5" customHeight="1" thickBot="1" x14ac:dyDescent="0.3">
      <c r="C30" s="4" t="s">
        <v>50</v>
      </c>
      <c r="D30" s="14"/>
      <c r="E30" s="6" t="str">
        <f t="shared" si="3"/>
        <v/>
      </c>
    </row>
    <row r="31" spans="3:13" s="1" customFormat="1" ht="34.5" customHeight="1" thickTop="1" x14ac:dyDescent="0.25">
      <c r="C31" s="9" t="s">
        <v>13</v>
      </c>
      <c r="D31" s="10">
        <f>SUM(D25:D30)</f>
        <v>0</v>
      </c>
      <c r="E31" s="11">
        <f>SUM(E25:E30)</f>
        <v>0</v>
      </c>
    </row>
    <row r="32" spans="3:13" s="1" customFormat="1" ht="21.75" customHeight="1" x14ac:dyDescent="0.25"/>
    <row r="33" spans="2:9" s="1" customFormat="1" ht="21.75" customHeight="1" x14ac:dyDescent="0.25">
      <c r="C33" s="64" t="s">
        <v>7</v>
      </c>
      <c r="D33" s="64"/>
      <c r="E33" s="64"/>
      <c r="F33" s="64"/>
      <c r="G33" s="64"/>
      <c r="H33" s="64"/>
    </row>
    <row r="34" spans="2:9" s="1" customFormat="1" ht="11.25" customHeight="1" thickBot="1" x14ac:dyDescent="0.3"/>
    <row r="35" spans="2:9" s="1" customFormat="1" ht="47.25" customHeight="1" thickTop="1" thickBot="1" x14ac:dyDescent="0.3">
      <c r="C35" s="15" t="s">
        <v>5</v>
      </c>
      <c r="D35" s="16"/>
      <c r="E35" s="17"/>
    </row>
    <row r="36" spans="2:9" s="1" customFormat="1" ht="21.75" customHeight="1" thickTop="1" thickBot="1" x14ac:dyDescent="0.3">
      <c r="C36" s="18"/>
      <c r="D36" s="18"/>
      <c r="E36" s="18"/>
    </row>
    <row r="37" spans="2:9" s="1" customFormat="1" ht="47.25" customHeight="1" thickTop="1" thickBot="1" x14ac:dyDescent="0.3">
      <c r="C37" s="15" t="s">
        <v>4</v>
      </c>
      <c r="D37" s="19"/>
      <c r="E37" s="18"/>
    </row>
    <row r="38" spans="2:9" s="1" customFormat="1" ht="24.75" customHeight="1" thickTop="1" x14ac:dyDescent="0.25"/>
    <row r="39" spans="2:9" s="1" customFormat="1" ht="36.75" customHeight="1" x14ac:dyDescent="0.25">
      <c r="C39" s="64" t="s">
        <v>37</v>
      </c>
      <c r="D39" s="64"/>
      <c r="E39" s="64"/>
      <c r="F39" s="64"/>
      <c r="G39" s="64"/>
      <c r="H39" s="64"/>
      <c r="I39" s="65"/>
    </row>
    <row r="40" spans="2:9" s="1" customFormat="1" ht="11.25" customHeight="1" thickBot="1" x14ac:dyDescent="0.3"/>
    <row r="41" spans="2:9" s="1" customFormat="1" ht="21.75" customHeight="1" x14ac:dyDescent="0.25">
      <c r="C41" s="77" t="s">
        <v>31</v>
      </c>
      <c r="D41" s="78"/>
      <c r="E41" s="79"/>
      <c r="F41" s="80"/>
    </row>
    <row r="42" spans="2:9" s="1" customFormat="1" ht="35.25" customHeight="1" thickBot="1" x14ac:dyDescent="0.3">
      <c r="C42" s="88" t="s">
        <v>14</v>
      </c>
      <c r="D42" s="20" t="s">
        <v>12</v>
      </c>
      <c r="E42" s="21" t="s">
        <v>32</v>
      </c>
      <c r="F42" s="22" t="s">
        <v>15</v>
      </c>
    </row>
    <row r="43" spans="2:9" s="1" customFormat="1" ht="18.75" customHeight="1" x14ac:dyDescent="0.25">
      <c r="B43" s="81" t="s">
        <v>52</v>
      </c>
      <c r="C43" s="90" t="s">
        <v>16</v>
      </c>
      <c r="D43" s="23" t="str">
        <f>IF(AND(E$25&lt;&gt;"", E14&lt;&gt;""),E$25*E14*D$35,"")</f>
        <v/>
      </c>
      <c r="E43" s="24" t="str">
        <f>IF(D43&lt;&gt;"",D43*D$37,"")</f>
        <v/>
      </c>
      <c r="F43" s="25" t="str">
        <f>IF(E43&lt;&gt;"",E43*35,"")</f>
        <v/>
      </c>
    </row>
    <row r="44" spans="2:9" s="1" customFormat="1" ht="18.75" customHeight="1" x14ac:dyDescent="0.25">
      <c r="B44" s="82"/>
      <c r="C44" s="89" t="s">
        <v>17</v>
      </c>
      <c r="D44" s="26" t="str">
        <f>IF(AND(E$25&lt;&gt;"", E15&lt;&gt;""),E$25*E15*D$35,"")</f>
        <v/>
      </c>
      <c r="E44" s="27" t="str">
        <f t="shared" ref="E44:E47" si="4">IF(D44&lt;&gt;"",D44*D$37,"")</f>
        <v/>
      </c>
      <c r="F44" s="28" t="str">
        <f t="shared" ref="F44:F47" si="5">IF(E44&lt;&gt;"",E44*35,"")</f>
        <v/>
      </c>
    </row>
    <row r="45" spans="2:9" s="1" customFormat="1" ht="18.75" customHeight="1" x14ac:dyDescent="0.25">
      <c r="B45" s="82"/>
      <c r="C45" s="89" t="s">
        <v>18</v>
      </c>
      <c r="D45" s="26" t="str">
        <f>IF(AND(E$25&lt;&gt;"", E16&lt;&gt;""),E$25*E16*D$35,"")</f>
        <v/>
      </c>
      <c r="E45" s="27" t="str">
        <f t="shared" si="4"/>
        <v/>
      </c>
      <c r="F45" s="28" t="str">
        <f t="shared" si="5"/>
        <v/>
      </c>
    </row>
    <row r="46" spans="2:9" s="1" customFormat="1" ht="18.75" customHeight="1" x14ac:dyDescent="0.25">
      <c r="B46" s="82"/>
      <c r="C46" s="89" t="s">
        <v>19</v>
      </c>
      <c r="D46" s="26" t="str">
        <f>IF(AND(E$25&lt;&gt;"", E17&lt;&gt;""),E$25*E17*D$35,"")</f>
        <v/>
      </c>
      <c r="E46" s="27" t="str">
        <f t="shared" si="4"/>
        <v/>
      </c>
      <c r="F46" s="28" t="str">
        <f t="shared" si="5"/>
        <v/>
      </c>
    </row>
    <row r="47" spans="2:9" s="1" customFormat="1" ht="18.75" customHeight="1" x14ac:dyDescent="0.25">
      <c r="B47" s="82"/>
      <c r="C47" s="89" t="s">
        <v>20</v>
      </c>
      <c r="D47" s="26" t="str">
        <f>IF(AND(E$25&lt;&gt;"", E18&lt;&gt;""),E$25*E18*D$35,"")</f>
        <v/>
      </c>
      <c r="E47" s="27" t="str">
        <f t="shared" si="4"/>
        <v/>
      </c>
      <c r="F47" s="28" t="str">
        <f t="shared" si="5"/>
        <v/>
      </c>
    </row>
    <row r="48" spans="2:9" s="1" customFormat="1" ht="18.75" customHeight="1" x14ac:dyDescent="0.25">
      <c r="B48" s="82"/>
      <c r="C48" s="29" t="s">
        <v>38</v>
      </c>
      <c r="D48" s="30" t="str">
        <f>IF(AND(E$26&lt;&gt;"",I14&lt;&gt;""),E$26*I14*D$35,"")</f>
        <v/>
      </c>
      <c r="E48" s="31" t="str">
        <f>IF(D48&lt;&gt;"",D48*D$37,"")</f>
        <v/>
      </c>
      <c r="F48" s="32" t="str">
        <f>IF(E48&lt;&gt;"",E48*35,"")</f>
        <v/>
      </c>
    </row>
    <row r="49" spans="2:6" s="1" customFormat="1" ht="18.75" customHeight="1" x14ac:dyDescent="0.25">
      <c r="B49" s="82"/>
      <c r="C49" s="29" t="s">
        <v>39</v>
      </c>
      <c r="D49" s="30" t="str">
        <f>IF(AND(E$26&lt;&gt;"",I15&lt;&gt;""),E$26*I15*D$35,"")</f>
        <v/>
      </c>
      <c r="E49" s="31" t="str">
        <f t="shared" ref="E49:E60" si="6">IF(D49&lt;&gt;"",D49*D$37,"")</f>
        <v/>
      </c>
      <c r="F49" s="32" t="str">
        <f t="shared" ref="F49:F52" si="7">IF(E49&lt;&gt;"",E49*35,"")</f>
        <v/>
      </c>
    </row>
    <row r="50" spans="2:6" s="1" customFormat="1" ht="18.75" customHeight="1" x14ac:dyDescent="0.25">
      <c r="B50" s="82"/>
      <c r="C50" s="29" t="s">
        <v>40</v>
      </c>
      <c r="D50" s="30" t="str">
        <f>IF(AND(E$26&lt;&gt;"",I16&lt;&gt;""),E$26*I16*D$35,"")</f>
        <v/>
      </c>
      <c r="E50" s="31" t="str">
        <f t="shared" si="6"/>
        <v/>
      </c>
      <c r="F50" s="32" t="str">
        <f t="shared" si="7"/>
        <v/>
      </c>
    </row>
    <row r="51" spans="2:6" s="1" customFormat="1" ht="18.75" customHeight="1" x14ac:dyDescent="0.25">
      <c r="B51" s="82"/>
      <c r="C51" s="29" t="s">
        <v>41</v>
      </c>
      <c r="D51" s="30" t="str">
        <f>IF(AND(E$26&lt;&gt;"",I17&lt;&gt;""),E$26*I17*D$35,"")</f>
        <v/>
      </c>
      <c r="E51" s="31" t="str">
        <f t="shared" si="6"/>
        <v/>
      </c>
      <c r="F51" s="32" t="str">
        <f t="shared" si="7"/>
        <v/>
      </c>
    </row>
    <row r="52" spans="2:6" s="1" customFormat="1" ht="18.75" customHeight="1" x14ac:dyDescent="0.25">
      <c r="B52" s="82"/>
      <c r="C52" s="29" t="s">
        <v>42</v>
      </c>
      <c r="D52" s="30" t="str">
        <f>IF(AND(E$26&lt;&gt;"",I18&lt;&gt;""),E$26*I18*D$35,"")</f>
        <v/>
      </c>
      <c r="E52" s="31" t="str">
        <f t="shared" si="6"/>
        <v/>
      </c>
      <c r="F52" s="32" t="str">
        <f t="shared" si="7"/>
        <v/>
      </c>
    </row>
    <row r="53" spans="2:6" s="1" customFormat="1" ht="18.75" customHeight="1" x14ac:dyDescent="0.25">
      <c r="B53" s="82"/>
      <c r="C53" s="33" t="s">
        <v>43</v>
      </c>
      <c r="D53" s="34" t="str">
        <f>IF(AND(E$27&lt;&gt;"",M14&lt;&gt;""),E$27*M14*D$35,"")</f>
        <v/>
      </c>
      <c r="E53" s="35" t="str">
        <f t="shared" si="6"/>
        <v/>
      </c>
      <c r="F53" s="36" t="str">
        <f>IF(E53&lt;&gt;"",E53*35,"")</f>
        <v/>
      </c>
    </row>
    <row r="54" spans="2:6" s="1" customFormat="1" ht="18.75" customHeight="1" x14ac:dyDescent="0.25">
      <c r="B54" s="82"/>
      <c r="C54" s="33" t="s">
        <v>44</v>
      </c>
      <c r="D54" s="34" t="str">
        <f>IF(AND(E$27&lt;&gt;"",M15&lt;&gt;""),E$27*M15*D$35,"")</f>
        <v/>
      </c>
      <c r="E54" s="35" t="str">
        <f t="shared" si="6"/>
        <v/>
      </c>
      <c r="F54" s="36" t="str">
        <f t="shared" ref="F54:F57" si="8">IF(E54&lt;&gt;"",E54*35,"")</f>
        <v/>
      </c>
    </row>
    <row r="55" spans="2:6" s="1" customFormat="1" ht="18.75" customHeight="1" x14ac:dyDescent="0.25">
      <c r="B55" s="82"/>
      <c r="C55" s="33" t="s">
        <v>45</v>
      </c>
      <c r="D55" s="34" t="str">
        <f>IF(AND(E$27&lt;&gt;"",M16&lt;&gt;""),E$27*M16*D$35,"")</f>
        <v/>
      </c>
      <c r="E55" s="35" t="str">
        <f t="shared" si="6"/>
        <v/>
      </c>
      <c r="F55" s="36" t="str">
        <f t="shared" si="8"/>
        <v/>
      </c>
    </row>
    <row r="56" spans="2:6" s="1" customFormat="1" ht="18.75" customHeight="1" x14ac:dyDescent="0.25">
      <c r="B56" s="82"/>
      <c r="C56" s="33" t="s">
        <v>46</v>
      </c>
      <c r="D56" s="34" t="str">
        <f>IF(AND(E$27&lt;&gt;"",M17&lt;&gt;""),E$27*M17*D$35,"")</f>
        <v/>
      </c>
      <c r="E56" s="35" t="str">
        <f t="shared" si="6"/>
        <v/>
      </c>
      <c r="F56" s="36" t="str">
        <f t="shared" si="8"/>
        <v/>
      </c>
    </row>
    <row r="57" spans="2:6" s="1" customFormat="1" ht="18.75" customHeight="1" x14ac:dyDescent="0.25">
      <c r="B57" s="82"/>
      <c r="C57" s="33" t="s">
        <v>47</v>
      </c>
      <c r="D57" s="37" t="str">
        <f>IF(AND(E$27&lt;&gt;"",M18&lt;&gt;""),E$27*M18*D$35,"")</f>
        <v/>
      </c>
      <c r="E57" s="38" t="str">
        <f>IF(D57&lt;&gt;"",D57*D$37,"")</f>
        <v/>
      </c>
      <c r="F57" s="39" t="str">
        <f t="shared" si="8"/>
        <v/>
      </c>
    </row>
    <row r="58" spans="2:6" s="1" customFormat="1" ht="18.75" customHeight="1" x14ac:dyDescent="0.25">
      <c r="B58" s="83"/>
      <c r="C58" s="40" t="s">
        <v>48</v>
      </c>
      <c r="D58" s="41" t="str">
        <f>IF(E28&lt;&gt;"",E28*D$35,"")</f>
        <v/>
      </c>
      <c r="E58" s="42" t="str">
        <f t="shared" si="6"/>
        <v/>
      </c>
      <c r="F58" s="43" t="str">
        <f>IF(E58&lt;&gt;"",E58*35,"")</f>
        <v/>
      </c>
    </row>
    <row r="59" spans="2:6" s="1" customFormat="1" ht="18.75" customHeight="1" x14ac:dyDescent="0.25">
      <c r="B59" s="83"/>
      <c r="C59" s="40" t="s">
        <v>49</v>
      </c>
      <c r="D59" s="41" t="str">
        <f t="shared" ref="D59:D60" si="9">IF(E29&lt;&gt;"",E29*D$35,"")</f>
        <v/>
      </c>
      <c r="E59" s="42" t="str">
        <f t="shared" si="6"/>
        <v/>
      </c>
      <c r="F59" s="43" t="str">
        <f t="shared" ref="F59:F60" si="10">IF(E59&lt;&gt;"",E59*35,"")</f>
        <v/>
      </c>
    </row>
    <row r="60" spans="2:6" s="1" customFormat="1" ht="18.75" customHeight="1" thickBot="1" x14ac:dyDescent="0.3">
      <c r="B60" s="84"/>
      <c r="C60" s="40" t="s">
        <v>50</v>
      </c>
      <c r="D60" s="44" t="str">
        <f t="shared" si="9"/>
        <v/>
      </c>
      <c r="E60" s="45" t="str">
        <f t="shared" si="6"/>
        <v/>
      </c>
      <c r="F60" s="46" t="str">
        <f t="shared" si="10"/>
        <v/>
      </c>
    </row>
    <row r="61" spans="2:6" s="1" customFormat="1" ht="21.75" customHeight="1" thickBot="1" x14ac:dyDescent="0.3">
      <c r="B61" s="47"/>
      <c r="C61" s="18"/>
      <c r="D61" s="17"/>
      <c r="E61" s="48"/>
      <c r="F61" s="49"/>
    </row>
    <row r="62" spans="2:6" s="1" customFormat="1" ht="19.5" customHeight="1" x14ac:dyDescent="0.25">
      <c r="B62" s="60" t="s">
        <v>0</v>
      </c>
      <c r="C62" s="50" t="s">
        <v>33</v>
      </c>
      <c r="D62" s="51">
        <f>1-D$35</f>
        <v>1</v>
      </c>
      <c r="E62" s="52">
        <f>D62*D$37</f>
        <v>0</v>
      </c>
      <c r="F62" s="53" t="s">
        <v>1</v>
      </c>
    </row>
    <row r="63" spans="2:6" s="1" customFormat="1" ht="19.5" customHeight="1" x14ac:dyDescent="0.25">
      <c r="B63" s="61"/>
      <c r="C63" s="9" t="s">
        <v>34</v>
      </c>
      <c r="D63" s="11">
        <f>1-D$35</f>
        <v>1</v>
      </c>
      <c r="E63" s="54">
        <f>D63*D$37</f>
        <v>0</v>
      </c>
      <c r="F63" s="55" t="s">
        <v>1</v>
      </c>
    </row>
    <row r="64" spans="2:6" s="1" customFormat="1" ht="19.5" customHeight="1" thickBot="1" x14ac:dyDescent="0.3">
      <c r="B64" s="62"/>
      <c r="C64" s="56" t="s">
        <v>51</v>
      </c>
      <c r="D64" s="57">
        <f>1-D$35</f>
        <v>1</v>
      </c>
      <c r="E64" s="58">
        <f>D64*D$37</f>
        <v>0</v>
      </c>
      <c r="F64" s="59" t="s">
        <v>2</v>
      </c>
    </row>
    <row r="65" spans="3:6" s="1" customFormat="1" ht="21.75" hidden="1" customHeight="1" x14ac:dyDescent="0.25">
      <c r="C65" s="18" t="s">
        <v>3</v>
      </c>
      <c r="D65" s="17">
        <f>SUM(D43:D62)</f>
        <v>1</v>
      </c>
      <c r="E65" s="48">
        <f>SUM(E43:E62)</f>
        <v>0</v>
      </c>
      <c r="F65" s="18"/>
    </row>
    <row r="66" spans="3:6" s="1" customFormat="1" ht="21.75" customHeight="1" x14ac:dyDescent="0.25"/>
  </sheetData>
  <protectedRanges>
    <protectedRange sqref="D37" name="quantité_1"/>
    <protectedRange sqref="D35" name="concentration_1"/>
    <protectedRange sqref="D25:D30" name="compo_1"/>
    <protectedRange sqref="D14:D18" name="fond_1"/>
    <protectedRange sqref="H14:H18" name="coeur_1"/>
    <protectedRange sqref="L14:L18" name="tête_1"/>
  </protectedRanges>
  <mergeCells count="13">
    <mergeCell ref="B62:B64"/>
    <mergeCell ref="C6:M6"/>
    <mergeCell ref="C8:H8"/>
    <mergeCell ref="C10:G10"/>
    <mergeCell ref="C12:E12"/>
    <mergeCell ref="G12:I12"/>
    <mergeCell ref="K12:M12"/>
    <mergeCell ref="C21:G21"/>
    <mergeCell ref="C23:E23"/>
    <mergeCell ref="C33:H33"/>
    <mergeCell ref="C39:I39"/>
    <mergeCell ref="C41:F41"/>
    <mergeCell ref="B43:B60"/>
  </mergeCells>
  <phoneticPr fontId="7" type="noConversion"/>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dc:creator>
  <cp:lastModifiedBy>Windows</cp:lastModifiedBy>
  <dcterms:created xsi:type="dcterms:W3CDTF">2022-10-01T08:30:07Z</dcterms:created>
  <dcterms:modified xsi:type="dcterms:W3CDTF">2022-11-16T00:30:00Z</dcterms:modified>
</cp:coreProperties>
</file>